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<sst xmlns="http://schemas.openxmlformats.org/spreadsheetml/2006/main" count="171" uniqueCount="123">
  <si>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</si>
  <si>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</si>
  <si>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</si>
  <si>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</si>
  <si>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</si>
  <si>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</si>
  <si>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</si>
  <si>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</si>
  <si>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</si>
  <si>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</si>
  <si>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</si>
  <si>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</si>
  <si>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</si>
  <si>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</si>
  <si>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</si>
  <si>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</si>
  <si>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</si>
  <si>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</si>
  <si>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</si>
  <si>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</si>
  <si>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</si>
  <si>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</si>
  <si>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</si>
  <si>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</si>
  <si>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</si>
  <si>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</si>
  <si>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</si>
  <si>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</si>
  <si>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</si>
  <si>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</si>
  <si>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</si>
  <si>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</si>
  <si>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</si>
  <si>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</si>
  <si>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</si>
  <si>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</si>
  <si>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</si>
  <si>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</si>
  <si>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</si>
  <si>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</si>
  <si>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</si>
  <si>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</si>
  <si>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</si>
  <si>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</si>
  <si>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</si>
  <si>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</si>
  <si>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</si>
  <si>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</si>
  <si>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</si>
  <si>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</si>
  <si>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</si>
  <si>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</si>
  <si>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</si>
  <si>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</si>
  <si>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</si>
  <si>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</si>
  <si>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</si>
  <si>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</si>
  <si>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</si>
  <si>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</si>
  <si>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</si>
  <si>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</si>
  <si>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</si>
  <si>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</si>
  <si>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</si>
  <si>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</si>
  <si>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</si>
  <si>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</si>
  <si>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</si>
  <si>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</si>
  <si>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</si>
  <si>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</si>
  <si>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</si>
  <si>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</si>
  <si>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</si>
  <si>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</si>
  <si>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</si>
  <si>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</si>
  <si>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</si>
  <si>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</si>
  <si>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</si>
  <si>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</si>
  <si>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</si>
  <si>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</si>
  <si>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</si>
  <si>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</si>
  <si>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</si>
  <si>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</si>
  <si>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</si>
  <si>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</si>
  <si>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</si>
  <si>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</si>
  <si>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</si>
  <si>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</si>
  <si>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</si>
  <si>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</si>
  <si>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</si>
  <si>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</si>
  <si>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</si>
  <si>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</si>
  <si>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</si>
  <si>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</si>
  <si>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</si>
  <si>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</si>
  <si>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</si>
  <si>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</si>
  <si>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</si>
  <si>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</si>
  <si>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</si>
  <si>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</si>
  <si>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</si>
  <si>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</si>
  <si>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</si>
  <si>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</si>
  <si>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</si>
  <si>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</si>
  <si>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</si>
  <si>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</si>
  <si>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</si>
  <si>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</si>
  <si>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</si>
  <si>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</si>
  <si>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12.11.2015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</si>
</sst>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19547069"/>
        <c:axId val="41705894"/>
      </c:bar3D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39808727"/>
        <c:axId val="22734224"/>
      </c:bar3D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3281425"/>
        <c:axId val="29532826"/>
      </c:bar3D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4468843"/>
        <c:axId val="43348676"/>
      </c:bar3D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1838"/>
        <c:crosses val="autoZero"/>
        <c:auto val="1"/>
        <c:lblOffset val="100"/>
        <c:tickLblSkip val="2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18722829"/>
        <c:axId val="34287734"/>
      </c:bar3D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7734"/>
        <c:crosses val="autoZero"/>
        <c:auto val="1"/>
        <c:lblOffset val="100"/>
        <c:tickLblSkip val="1"/>
        <c:noMultiLvlLbl val="0"/>
      </c:cat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</f>
        <v>332720</v>
      </c>
      <c r="C6" s="53">
        <f>336144.8+1363.8+2002.1+1+23261.5+164+251.8+14.1</f>
        <v>363203.0999999999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</f>
        <v>290569.5</v>
      </c>
      <c r="E6" s="3">
        <f>D6/D149*100</f>
        <v>35.84817499824846</v>
      </c>
      <c r="F6" s="3">
        <f>D6/B6*100</f>
        <v>87.33154003366194</v>
      </c>
      <c r="G6" s="3">
        <f aca="true" t="shared" si="0" ref="G6:G43">D6/C6*100</f>
        <v>80.00193280288633</v>
      </c>
      <c r="H6" s="3">
        <f>B6-D6</f>
        <v>42150.5</v>
      </c>
      <c r="I6" s="3">
        <f aca="true" t="shared" si="1" ref="I6:I43">C6-D6</f>
        <v>72633.59999999992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</f>
        <v>148217.60000000003</v>
      </c>
      <c r="E7" s="107">
        <f>D7/D6*100</f>
        <v>51.00934544059168</v>
      </c>
      <c r="F7" s="107">
        <f>D7/B7*100</f>
        <v>89.8468723119608</v>
      </c>
      <c r="G7" s="107">
        <f>D7/C7*100</f>
        <v>82.14800958833882</v>
      </c>
      <c r="H7" s="107">
        <f>B7-D7</f>
        <v>16749.29999999996</v>
      </c>
      <c r="I7" s="107">
        <f t="shared" si="1"/>
        <v>32209.899999999965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79.49712547256334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0.009395342594456749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</f>
        <v>15898.1</v>
      </c>
      <c r="E10" s="1">
        <f>D10/D6*100</f>
        <v>5.471358831536001</v>
      </c>
      <c r="F10" s="1">
        <f aca="true" t="shared" si="3" ref="F10:F41">D10/B10*100</f>
        <v>80.22050661015238</v>
      </c>
      <c r="G10" s="1">
        <f t="shared" si="0"/>
        <v>71.90586894380722</v>
      </c>
      <c r="H10" s="1">
        <f t="shared" si="2"/>
        <v>3919.8999999999996</v>
      </c>
      <c r="I10" s="1">
        <f t="shared" si="1"/>
        <v>6211.499999999998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</f>
        <v>40485.60000000002</v>
      </c>
      <c r="E11" s="1">
        <f>D11/D6*100</f>
        <v>13.933189822056349</v>
      </c>
      <c r="F11" s="1">
        <f t="shared" si="3"/>
        <v>70.4780108731415</v>
      </c>
      <c r="G11" s="1">
        <f t="shared" si="0"/>
        <v>65.88412962146279</v>
      </c>
      <c r="H11" s="1">
        <f t="shared" si="2"/>
        <v>16958.699999999983</v>
      </c>
      <c r="I11" s="1">
        <f t="shared" si="1"/>
        <v>20964.099999999977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0.0737861337821072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3956.5999999999885</v>
      </c>
      <c r="C13" s="50">
        <f>C6-C8-C9-C10-C11-C12</f>
        <v>4031.2999999998983</v>
      </c>
      <c r="D13" s="50">
        <f>D6-D8-D9-D10-D11-D12</f>
        <v>2949.700000000042</v>
      </c>
      <c r="E13" s="1">
        <f>D13/D6*100</f>
        <v>1.015144397467746</v>
      </c>
      <c r="F13" s="1">
        <f t="shared" si="3"/>
        <v>74.55138250012764</v>
      </c>
      <c r="G13" s="1">
        <f t="shared" si="0"/>
        <v>73.16994517897741</v>
      </c>
      <c r="H13" s="1">
        <f t="shared" si="2"/>
        <v>1006.8999999999464</v>
      </c>
      <c r="I13" s="1">
        <f t="shared" si="1"/>
        <v>1081.5999999998562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</f>
        <v>198541.79999999996</v>
      </c>
      <c r="E18" s="3">
        <f>D18/D149*100</f>
        <v>24.49452262149759</v>
      </c>
      <c r="F18" s="3">
        <f>D18/B18*100</f>
        <v>89.69197631365432</v>
      </c>
      <c r="G18" s="3">
        <f t="shared" si="0"/>
        <v>81.08966465353411</v>
      </c>
      <c r="H18" s="3">
        <f>B18-D18</f>
        <v>22817.800000000047</v>
      </c>
      <c r="I18" s="3">
        <f t="shared" si="1"/>
        <v>46300.50000000006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</f>
        <v>171071.09999999995</v>
      </c>
      <c r="E19" s="107">
        <f>D19/D18*100</f>
        <v>86.1637700474157</v>
      </c>
      <c r="F19" s="107">
        <f t="shared" si="3"/>
        <v>93.37157247698607</v>
      </c>
      <c r="G19" s="107">
        <f t="shared" si="0"/>
        <v>88.93070187066738</v>
      </c>
      <c r="H19" s="107">
        <f t="shared" si="2"/>
        <v>12144.300000000047</v>
      </c>
      <c r="I19" s="107">
        <f t="shared" si="1"/>
        <v>21293.400000000052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</f>
        <v>160806.7</v>
      </c>
      <c r="E20" s="1">
        <f>D20/D18*100</f>
        <v>80.993876352486</v>
      </c>
      <c r="F20" s="1">
        <f t="shared" si="3"/>
        <v>92.16831250175531</v>
      </c>
      <c r="G20" s="1">
        <f t="shared" si="0"/>
        <v>84.24708094455484</v>
      </c>
      <c r="H20" s="1">
        <f t="shared" si="2"/>
        <v>13664</v>
      </c>
      <c r="I20" s="1">
        <f t="shared" si="1"/>
        <v>30068.399999999994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</f>
        <v>9717.2</v>
      </c>
      <c r="E21" s="1">
        <f>D21/D18*100</f>
        <v>4.894284226293911</v>
      </c>
      <c r="F21" s="1">
        <f t="shared" si="3"/>
        <v>79.28007310227792</v>
      </c>
      <c r="G21" s="1">
        <f t="shared" si="0"/>
        <v>72.95523822394404</v>
      </c>
      <c r="H21" s="1">
        <f t="shared" si="2"/>
        <v>2539.5999999999985</v>
      </c>
      <c r="I21" s="1">
        <f t="shared" si="1"/>
        <v>3602.199999999999</v>
      </c>
    </row>
    <row r="22" spans="1:9" ht="18">
      <c r="A22" s="29" t="s">
        <v>1</v>
      </c>
      <c r="B22" s="49">
        <f>3002.4+123.5</f>
        <v>3125.9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</f>
        <v>2817.499999999999</v>
      </c>
      <c r="E22" s="1">
        <f>D22/D18*100</f>
        <v>1.4190966335552513</v>
      </c>
      <c r="F22" s="1">
        <f t="shared" si="3"/>
        <v>90.1340413960779</v>
      </c>
      <c r="G22" s="1">
        <f t="shared" si="0"/>
        <v>83.43698175787725</v>
      </c>
      <c r="H22" s="1">
        <f t="shared" si="2"/>
        <v>308.400000000001</v>
      </c>
      <c r="I22" s="1">
        <f t="shared" si="1"/>
        <v>559.3000000000011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</f>
        <v>15933.9</v>
      </c>
      <c r="E23" s="1">
        <f>D23/D18*100</f>
        <v>8.025463655512342</v>
      </c>
      <c r="F23" s="1">
        <f t="shared" si="3"/>
        <v>77.3441481848233</v>
      </c>
      <c r="G23" s="1">
        <f t="shared" si="0"/>
        <v>62.185926706474646</v>
      </c>
      <c r="H23" s="1">
        <f t="shared" si="2"/>
        <v>4667.4</v>
      </c>
      <c r="I23" s="1">
        <f t="shared" si="1"/>
        <v>9689.1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0.5688474668810295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9530.19999999999</v>
      </c>
      <c r="C25" s="50">
        <f>C18-C20-C21-C22-C23-C24</f>
        <v>10119.900000000007</v>
      </c>
      <c r="D25" s="50">
        <f>D18-D20-D21-D22-D23-D24</f>
        <v>8137.099999999948</v>
      </c>
      <c r="E25" s="1">
        <f>D25/D18*100</f>
        <v>4.098431665271469</v>
      </c>
      <c r="F25" s="1">
        <f t="shared" si="3"/>
        <v>85.38225850454299</v>
      </c>
      <c r="G25" s="1">
        <f t="shared" si="0"/>
        <v>80.40692101700553</v>
      </c>
      <c r="H25" s="1">
        <f t="shared" si="2"/>
        <v>1393.1000000000422</v>
      </c>
      <c r="I25" s="1">
        <f t="shared" si="1"/>
        <v>1982.8000000000593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</f>
        <v>37693.19999999998</v>
      </c>
      <c r="E33" s="3">
        <f>D33/D149*100</f>
        <v>4.650289964514439</v>
      </c>
      <c r="F33" s="3">
        <f>D33/B33*100</f>
        <v>91.4839085481287</v>
      </c>
      <c r="G33" s="3">
        <f t="shared" si="0"/>
        <v>83.8879393227219</v>
      </c>
      <c r="H33" s="3">
        <f t="shared" si="2"/>
        <v>3508.8000000000175</v>
      </c>
      <c r="I33" s="3">
        <f t="shared" si="1"/>
        <v>7239.600000000013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72.9624972143517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</f>
        <v>1398.4000000000003</v>
      </c>
      <c r="E36" s="1">
        <f>D36/D33*100</f>
        <v>3.709952988868021</v>
      </c>
      <c r="F36" s="1">
        <f t="shared" si="3"/>
        <v>62.91730405831011</v>
      </c>
      <c r="G36" s="1">
        <f t="shared" si="0"/>
        <v>52.29618548990278</v>
      </c>
      <c r="H36" s="1">
        <f t="shared" si="2"/>
        <v>824.1999999999996</v>
      </c>
      <c r="I36" s="1">
        <f t="shared" si="1"/>
        <v>1275.5999999999997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1.5734933621979568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0.1798732927955176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8131.999999999981</v>
      </c>
      <c r="E39" s="1">
        <f>D39/D33*100</f>
        <v>21.574183141786808</v>
      </c>
      <c r="F39" s="1">
        <f t="shared" si="3"/>
        <v>95.33411488862815</v>
      </c>
      <c r="G39" s="1">
        <f t="shared" si="0"/>
        <v>86.87384490476123</v>
      </c>
      <c r="H39" s="1">
        <f>B39-D39</f>
        <v>398.0000000000191</v>
      </c>
      <c r="I39" s="1">
        <f t="shared" si="1"/>
        <v>1228.7000000000144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</f>
        <v>615.1</v>
      </c>
      <c r="E43" s="3">
        <f>D43/D149*100</f>
        <v>0.07588619053762569</v>
      </c>
      <c r="F43" s="3">
        <f>D43/B43*100</f>
        <v>81.29791171028285</v>
      </c>
      <c r="G43" s="3">
        <f t="shared" si="0"/>
        <v>74.83878817374377</v>
      </c>
      <c r="H43" s="3">
        <f t="shared" si="2"/>
        <v>141.5</v>
      </c>
      <c r="I43" s="3">
        <f t="shared" si="1"/>
        <v>206.79999999999995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0.7643519646819377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</f>
        <v>11900.700000000003</v>
      </c>
      <c r="E51" s="3">
        <f>D51/D149*100</f>
        <v>1.4682145793060026</v>
      </c>
      <c r="F51" s="3">
        <f>D51/B51*100</f>
        <v>86.39722964339647</v>
      </c>
      <c r="G51" s="3">
        <f t="shared" si="4"/>
        <v>79.0308334938207</v>
      </c>
      <c r="H51" s="3">
        <f>B51-D51</f>
        <v>1873.699999999997</v>
      </c>
      <c r="I51" s="3">
        <f t="shared" si="5"/>
        <v>3157.5999999999985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66.03477106388699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</f>
        <v>7.1</v>
      </c>
      <c r="E53" s="1">
        <f>D53/D51*100</f>
        <v>0.05966035611350591</v>
      </c>
      <c r="F53" s="1">
        <f t="shared" si="6"/>
        <v>65.13761467889908</v>
      </c>
      <c r="G53" s="1">
        <f t="shared" si="4"/>
        <v>65.13761467889908</v>
      </c>
      <c r="H53" s="1">
        <f t="shared" si="7"/>
        <v>3.8000000000000007</v>
      </c>
      <c r="I53" s="1">
        <f t="shared" si="5"/>
        <v>3.8000000000000007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</f>
        <v>192.40000000000003</v>
      </c>
      <c r="E54" s="1">
        <f>D54/D51*100</f>
        <v>1.6167116220054283</v>
      </c>
      <c r="F54" s="1">
        <f t="shared" si="6"/>
        <v>79.20955125566078</v>
      </c>
      <c r="G54" s="1">
        <f t="shared" si="4"/>
        <v>72.96169890026547</v>
      </c>
      <c r="H54" s="1">
        <f t="shared" si="7"/>
        <v>50.49999999999997</v>
      </c>
      <c r="I54" s="1">
        <f t="shared" si="5"/>
        <v>71.29999999999995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</f>
        <v>444.6000000000001</v>
      </c>
      <c r="E55" s="1">
        <f>D55/D51*100</f>
        <v>3.735914694093625</v>
      </c>
      <c r="F55" s="1">
        <f t="shared" si="6"/>
        <v>74.298128342246</v>
      </c>
      <c r="G55" s="1">
        <f t="shared" si="4"/>
        <v>62.55804136766569</v>
      </c>
      <c r="H55" s="1">
        <f t="shared" si="7"/>
        <v>153.7999999999999</v>
      </c>
      <c r="I55" s="1">
        <f t="shared" si="5"/>
        <v>266.09999999999997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3398.0000000000014</v>
      </c>
      <c r="E56" s="1">
        <f>D56/D51*100</f>
        <v>28.552942263900448</v>
      </c>
      <c r="F56" s="1">
        <f t="shared" si="6"/>
        <v>76.38014745549363</v>
      </c>
      <c r="G56" s="1">
        <f t="shared" si="4"/>
        <v>73.28804054782702</v>
      </c>
      <c r="H56" s="1">
        <f t="shared" si="7"/>
        <v>1050.7999999999997</v>
      </c>
      <c r="I56" s="1">
        <f>C56-D56</f>
        <v>1238.5000000000005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</f>
        <v>4864.299999999999</v>
      </c>
      <c r="E58" s="3">
        <f>D58/D149*100</f>
        <v>0.600118999564579</v>
      </c>
      <c r="F58" s="3">
        <f>D58/B58*100</f>
        <v>89.73067699686403</v>
      </c>
      <c r="G58" s="3">
        <f t="shared" si="4"/>
        <v>86.4457081926426</v>
      </c>
      <c r="H58" s="3">
        <f>B58-D58</f>
        <v>556.7000000000007</v>
      </c>
      <c r="I58" s="3">
        <f t="shared" si="5"/>
        <v>762.7000000000007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26.682153650062702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6.091318380856444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</f>
        <v>266.30000000000007</v>
      </c>
      <c r="E61" s="1">
        <f>D61/D58*100</f>
        <v>5.474580104023192</v>
      </c>
      <c r="F61" s="1">
        <f t="shared" si="6"/>
        <v>67.31547017189081</v>
      </c>
      <c r="G61" s="1">
        <f t="shared" si="4"/>
        <v>57.293459552495705</v>
      </c>
      <c r="H61" s="1">
        <f t="shared" si="7"/>
        <v>129.29999999999995</v>
      </c>
      <c r="I61" s="1">
        <f t="shared" si="5"/>
        <v>198.49999999999994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59.03418785847913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132.19999999999953</v>
      </c>
      <c r="E63" s="1">
        <f>D63/D58*100</f>
        <v>2.7177600065785326</v>
      </c>
      <c r="F63" s="1">
        <f t="shared" si="6"/>
        <v>65.3808110781401</v>
      </c>
      <c r="G63" s="1">
        <f t="shared" si="4"/>
        <v>64.39357038480269</v>
      </c>
      <c r="H63" s="1">
        <f t="shared" si="7"/>
        <v>70.00000000000085</v>
      </c>
      <c r="I63" s="1">
        <f t="shared" si="5"/>
        <v>73.09999999999985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270.30000000000007</v>
      </c>
      <c r="E68" s="42">
        <f>D68/D149*100</f>
        <v>0.03334748382754061</v>
      </c>
      <c r="F68" s="3">
        <f>D68/B68*100</f>
        <v>76.52887882219707</v>
      </c>
      <c r="G68" s="3">
        <f t="shared" si="4"/>
        <v>73.01458670988656</v>
      </c>
      <c r="H68" s="3">
        <f>B68-D68</f>
        <v>82.89999999999998</v>
      </c>
      <c r="I68" s="3">
        <f t="shared" si="5"/>
        <v>99.89999999999998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4.362934362934362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</f>
        <v>45991</v>
      </c>
      <c r="C89" s="53">
        <f>47925.9+539.6+110+168.6+27+1682.4+76+79.6-68.5</f>
        <v>50540.6</v>
      </c>
      <c r="D89" s="54">
        <f>36671.5+50.5+277.1+1482.7+43.6+468.3-0.1+17.7+27.6+57.5+103.1+10.6+363+548.2</f>
        <v>40121.29999999999</v>
      </c>
      <c r="E89" s="3">
        <f>D89/D149*100</f>
        <v>4.949849807213853</v>
      </c>
      <c r="F89" s="3">
        <f aca="true" t="shared" si="10" ref="F89:F95">D89/B89*100</f>
        <v>87.2372855558696</v>
      </c>
      <c r="G89" s="3">
        <f t="shared" si="8"/>
        <v>79.38429698104098</v>
      </c>
      <c r="H89" s="3">
        <f aca="true" t="shared" si="11" ref="H89:H95">B89-D89</f>
        <v>5869.700000000012</v>
      </c>
      <c r="I89" s="3">
        <f t="shared" si="9"/>
        <v>10419.30000000001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</f>
        <v>34441.00000000001</v>
      </c>
      <c r="E90" s="1">
        <f>D90/D89*100</f>
        <v>85.84218357829884</v>
      </c>
      <c r="F90" s="1">
        <f t="shared" si="10"/>
        <v>91.3573762838469</v>
      </c>
      <c r="G90" s="1">
        <f t="shared" si="8"/>
        <v>83.19082125603866</v>
      </c>
      <c r="H90" s="1">
        <f t="shared" si="11"/>
        <v>3258.19999999999</v>
      </c>
      <c r="I90" s="1">
        <f t="shared" si="9"/>
        <v>6958.999999999993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</f>
        <v>1209.9000000000003</v>
      </c>
      <c r="E91" s="1">
        <f>D91/D89*100</f>
        <v>3.0156051772998396</v>
      </c>
      <c r="F91" s="1">
        <f t="shared" si="10"/>
        <v>56.492505953214746</v>
      </c>
      <c r="G91" s="1">
        <f t="shared" si="8"/>
        <v>48.26857097263226</v>
      </c>
      <c r="H91" s="1">
        <f t="shared" si="11"/>
        <v>931.8</v>
      </c>
      <c r="I91" s="1">
        <f t="shared" si="9"/>
        <v>1296.6999999999996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6150.100000000002</v>
      </c>
      <c r="C93" s="50">
        <f>C89-C90-C91-C92</f>
        <v>6633.999999999998</v>
      </c>
      <c r="D93" s="50">
        <f>D89-D90-D91-D92</f>
        <v>4470.3999999999805</v>
      </c>
      <c r="E93" s="1">
        <f>D93/D89*100</f>
        <v>11.142211244401308</v>
      </c>
      <c r="F93" s="1">
        <f t="shared" si="10"/>
        <v>72.6882489715611</v>
      </c>
      <c r="G93" s="1">
        <f>D93/C93*100</f>
        <v>67.38619234247787</v>
      </c>
      <c r="H93" s="1">
        <f t="shared" si="11"/>
        <v>1679.7000000000216</v>
      </c>
      <c r="I93" s="1">
        <f>C93-D93</f>
        <v>2163.6000000000176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</f>
        <v>50243.10000000001</v>
      </c>
      <c r="E94" s="119">
        <f>D94/D149*100</f>
        <v>6.198597723623772</v>
      </c>
      <c r="F94" s="123">
        <f t="shared" si="10"/>
        <v>94.0686486516848</v>
      </c>
      <c r="G94" s="118">
        <f>D94/C94*100</f>
        <v>89.93309133087037</v>
      </c>
      <c r="H94" s="124">
        <f t="shared" si="11"/>
        <v>3167.9999999999854</v>
      </c>
      <c r="I94" s="119">
        <f>C94-D94</f>
        <v>5624.099999999984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6.89845968899212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</f>
        <v>6218.3070000000025</v>
      </c>
      <c r="E101" s="25">
        <f>D101/D149*100</f>
        <v>0.7671657126051891</v>
      </c>
      <c r="F101" s="25">
        <f>D101/B101*100</f>
        <v>67.06760356784626</v>
      </c>
      <c r="G101" s="25">
        <f aca="true" t="shared" si="12" ref="G101:G147">D101/C101*100</f>
        <v>60.05357039383464</v>
      </c>
      <c r="H101" s="25">
        <f aca="true" t="shared" si="13" ref="H101:H106">B101-D101</f>
        <v>3053.392999999998</v>
      </c>
      <c r="I101" s="25">
        <f aca="true" t="shared" si="14" ref="I101:I147">C101-D101</f>
        <v>4136.292999999998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</f>
        <v>5626.0999999999985</v>
      </c>
      <c r="E103" s="1">
        <f>D103/D101*100</f>
        <v>90.4763949415813</v>
      </c>
      <c r="F103" s="1">
        <f aca="true" t="shared" si="15" ref="F103:F147">D103/B103*100</f>
        <v>67.45842375990694</v>
      </c>
      <c r="G103" s="1">
        <f t="shared" si="12"/>
        <v>60.37948464782835</v>
      </c>
      <c r="H103" s="1">
        <f t="shared" si="13"/>
        <v>2714.000000000002</v>
      </c>
      <c r="I103" s="1">
        <f t="shared" si="14"/>
        <v>3691.800000000003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592.207000000004</v>
      </c>
      <c r="E105" s="96">
        <f>D105/D101*100</f>
        <v>9.523605058418694</v>
      </c>
      <c r="F105" s="96">
        <f t="shared" si="15"/>
        <v>63.56880635465906</v>
      </c>
      <c r="G105" s="96">
        <f t="shared" si="12"/>
        <v>57.12424037812334</v>
      </c>
      <c r="H105" s="96">
        <f>B105-D105</f>
        <v>339.3929999999964</v>
      </c>
      <c r="I105" s="96">
        <f t="shared" si="14"/>
        <v>444.49299999999494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181443.29999999996</v>
      </c>
      <c r="C106" s="93">
        <f>SUM(C107:C146)-C114-C118+C147-C138-C139-C108-C111-C121-C122-C136-C130-C128</f>
        <v>186813.3</v>
      </c>
      <c r="D106" s="93">
        <f>SUM(D107:D146)-D114-D118+D147-D138-D139-D108-D111-D121-D122-D136-D130-D128</f>
        <v>163322.8</v>
      </c>
      <c r="E106" s="94">
        <f>D106/D149*100</f>
        <v>20.149479954379014</v>
      </c>
      <c r="F106" s="94">
        <f>D106/B106*100</f>
        <v>90.01313357947085</v>
      </c>
      <c r="G106" s="94">
        <f t="shared" si="12"/>
        <v>87.42568114796966</v>
      </c>
      <c r="H106" s="94">
        <f t="shared" si="13"/>
        <v>18120.49999999997</v>
      </c>
      <c r="I106" s="94">
        <f t="shared" si="14"/>
        <v>23490.5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</f>
        <v>1115.2000000000003</v>
      </c>
      <c r="E107" s="6">
        <f>D107/D106*100</f>
        <v>0.6828195450971942</v>
      </c>
      <c r="F107" s="6">
        <f t="shared" si="15"/>
        <v>62.3888111888112</v>
      </c>
      <c r="G107" s="6">
        <f t="shared" si="12"/>
        <v>56.863145013257196</v>
      </c>
      <c r="H107" s="6">
        <f aca="true" t="shared" si="16" ref="H107:H147">B107-D107</f>
        <v>672.2999999999997</v>
      </c>
      <c r="I107" s="6">
        <f t="shared" si="14"/>
        <v>845.9999999999998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0.36688080292524994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0.018858359028867983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0.033491955807762305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</f>
        <v>1116.8000000000006</v>
      </c>
      <c r="E113" s="6">
        <f>D113/D106*100</f>
        <v>0.683799200111681</v>
      </c>
      <c r="F113" s="6">
        <f t="shared" si="15"/>
        <v>80.1090309160032</v>
      </c>
      <c r="G113" s="6">
        <f t="shared" si="12"/>
        <v>72.87438825448618</v>
      </c>
      <c r="H113" s="6">
        <f t="shared" si="16"/>
        <v>277.2999999999993</v>
      </c>
      <c r="I113" s="6">
        <f t="shared" si="14"/>
        <v>415.69999999999936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0.022042237825949593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0.05639139177138771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0.11970159708258735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0.27448708937147787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0.49343998510924375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1.5840409299865057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0.07953574148863478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0.0012245687681083108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0.015307109601353884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0.49154190351867594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0.31085678178429466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0.02320557815565249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0.17744001449889424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</f>
        <v>222.10000000000002</v>
      </c>
      <c r="E135" s="19">
        <f>D135/D106*100</f>
        <v>0.13598836169842793</v>
      </c>
      <c r="F135" s="6">
        <f t="shared" si="15"/>
        <v>59.576180257510735</v>
      </c>
      <c r="G135" s="6">
        <f>D135/C135*100</f>
        <v>59.576180257510735</v>
      </c>
      <c r="H135" s="6">
        <f t="shared" si="16"/>
        <v>150.7</v>
      </c>
      <c r="I135" s="6">
        <f t="shared" si="14"/>
        <v>150.7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</f>
        <v>82.19999999999999</v>
      </c>
      <c r="E136" s="1">
        <f>D136/D135*100</f>
        <v>37.01035569563259</v>
      </c>
      <c r="F136" s="1">
        <f t="shared" si="15"/>
        <v>50.52243392747388</v>
      </c>
      <c r="G136" s="1">
        <f>D136/C136*100</f>
        <v>50.52243392747388</v>
      </c>
      <c r="H136" s="1">
        <f t="shared" si="16"/>
        <v>80.5</v>
      </c>
      <c r="I136" s="1">
        <f t="shared" si="14"/>
        <v>80.5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</f>
        <v>884.1</v>
      </c>
      <c r="E137" s="19">
        <f>D137/D106*100</f>
        <v>0.5413206239422788</v>
      </c>
      <c r="F137" s="6">
        <f t="shared" si="15"/>
        <v>93.78381245359074</v>
      </c>
      <c r="G137" s="6">
        <f t="shared" si="12"/>
        <v>84.88718194911186</v>
      </c>
      <c r="H137" s="6">
        <f t="shared" si="16"/>
        <v>58.60000000000002</v>
      </c>
      <c r="I137" s="6">
        <f t="shared" si="14"/>
        <v>157.39999999999998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87.5353466802398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</f>
        <v>22.9</v>
      </c>
      <c r="E139" s="1">
        <f>D139/D137*100</f>
        <v>2.590204727971949</v>
      </c>
      <c r="F139" s="1">
        <f t="shared" si="17"/>
        <v>77.62711864406779</v>
      </c>
      <c r="G139" s="1">
        <f>D139/C139*100</f>
        <v>63.96648044692738</v>
      </c>
      <c r="H139" s="1">
        <f t="shared" si="16"/>
        <v>6.600000000000001</v>
      </c>
      <c r="I139" s="1">
        <f t="shared" si="14"/>
        <v>12.899999999999999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0.12245687681083108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1.3859057033065807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241.3+64.6+48.1+278.9+170.1+140.9+637.5+150.9+370.2+164.6+344.6+242.4+441.1+0.1+89.8+381.7+177.1+247.5+73.1+327.9+377.9+42.9+540.2+305.5+89.5+547.4+109.3+203.4+257.6+84.6+422.6</f>
        <v>7573.299999999999</v>
      </c>
      <c r="E142" s="19">
        <f>D142/D106*100</f>
        <v>4.6370133257573345</v>
      </c>
      <c r="F142" s="111">
        <f t="shared" si="17"/>
        <v>50.82751677852349</v>
      </c>
      <c r="G142" s="6">
        <f t="shared" si="12"/>
        <v>48.86</v>
      </c>
      <c r="H142" s="6">
        <f t="shared" si="16"/>
        <v>7326.700000000001</v>
      </c>
      <c r="I142" s="6">
        <f t="shared" si="14"/>
        <v>7926.700000000001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</f>
        <v>4245.6</v>
      </c>
      <c r="E143" s="19">
        <f>D143/D106*100</f>
        <v>2.599514580940322</v>
      </c>
      <c r="F143" s="111">
        <f t="shared" si="17"/>
        <v>82.55264539462172</v>
      </c>
      <c r="G143" s="6">
        <f t="shared" si="12"/>
        <v>82.54943516556162</v>
      </c>
      <c r="H143" s="6">
        <f t="shared" si="16"/>
        <v>897.2999999999993</v>
      </c>
      <c r="I143" s="6">
        <f t="shared" si="14"/>
        <v>897.5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3.8463705006282036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0.32953145549794643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69.22848493902872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11.738348840455835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192134.19999999995</v>
      </c>
      <c r="C148" s="84">
        <f>C43+C68+C71+C76+C78+C86+C101+C106+C99+C83+C97</f>
        <v>198849.9</v>
      </c>
      <c r="D148" s="60">
        <f>D43+D68+D71+D76+D78+D86+D101+D106+D99+D83+D97</f>
        <v>170426.50699999998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810555.9069999999</v>
      </c>
      <c r="E149" s="38">
        <v>100</v>
      </c>
      <c r="F149" s="3">
        <f>D149/B149*100</f>
        <v>88.8029267557308</v>
      </c>
      <c r="G149" s="3">
        <f aca="true" t="shared" si="18" ref="G149:G155">D149/C149*100</f>
        <v>82.1688471081602</v>
      </c>
      <c r="H149" s="3">
        <f aca="true" t="shared" si="19" ref="H149:H155">B149-D149</f>
        <v>102202.19299999997</v>
      </c>
      <c r="I149" s="3">
        <f aca="true" t="shared" si="20" ref="I149:I155">C149-D149</f>
        <v>175895.6930000001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469331.30000000005</v>
      </c>
      <c r="E150" s="6">
        <f>D150/D149*100</f>
        <v>57.902397101400695</v>
      </c>
      <c r="F150" s="6">
        <f aca="true" t="shared" si="21" ref="F150:F161">D150/B150*100</f>
        <v>92.03271071104598</v>
      </c>
      <c r="G150" s="6">
        <f t="shared" si="18"/>
        <v>84.04620101765587</v>
      </c>
      <c r="H150" s="6">
        <f t="shared" si="19"/>
        <v>40630.09999999998</v>
      </c>
      <c r="I150" s="18">
        <f t="shared" si="20"/>
        <v>89089.29999999993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89202.1</v>
      </c>
      <c r="C151" s="68">
        <f>C11+C23+C36+C55+C61+C91+C49+C139+C108+C111+C95+C136</f>
        <v>99878</v>
      </c>
      <c r="D151" s="68">
        <f>D11+D23+D36+D55+D61+D91+D49+D139+D108+D111+D95+D136</f>
        <v>64123.800000000025</v>
      </c>
      <c r="E151" s="6">
        <f>D151/D149*100</f>
        <v>7.91108909900277</v>
      </c>
      <c r="F151" s="6">
        <f t="shared" si="21"/>
        <v>71.88597577859717</v>
      </c>
      <c r="G151" s="6">
        <f t="shared" si="18"/>
        <v>64.20212659444525</v>
      </c>
      <c r="H151" s="6">
        <f t="shared" si="19"/>
        <v>25078.29999999998</v>
      </c>
      <c r="I151" s="18">
        <f t="shared" si="20"/>
        <v>35754.199999999975</v>
      </c>
      <c r="K151" s="46"/>
      <c r="L151" s="102"/>
    </row>
    <row r="152" spans="1:12" ht="18.75">
      <c r="A152" s="23" t="s">
        <v>1</v>
      </c>
      <c r="B152" s="67">
        <f>B22+B10+B54+B48+B60+B35+B102+B122</f>
        <v>23540.500000000004</v>
      </c>
      <c r="C152" s="67">
        <f>C22+C10+C54+C48+C60+C35+C102+C122</f>
        <v>26110.2</v>
      </c>
      <c r="D152" s="67">
        <f>D22+D10+D54+D48+D60+D35+D102+D122</f>
        <v>19249.7</v>
      </c>
      <c r="E152" s="6">
        <f>D152/D149*100</f>
        <v>2.374876283518344</v>
      </c>
      <c r="F152" s="6">
        <f t="shared" si="21"/>
        <v>81.77268962001656</v>
      </c>
      <c r="G152" s="6">
        <f t="shared" si="18"/>
        <v>73.72482784505672</v>
      </c>
      <c r="H152" s="6">
        <f t="shared" si="19"/>
        <v>4290.800000000003</v>
      </c>
      <c r="I152" s="18">
        <f t="shared" si="20"/>
        <v>6860.5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10607.799999999997</v>
      </c>
      <c r="E153" s="6">
        <f>D153/D149*100</f>
        <v>1.308706766355106</v>
      </c>
      <c r="F153" s="6">
        <f t="shared" si="21"/>
        <v>76.58784881412221</v>
      </c>
      <c r="G153" s="6">
        <f t="shared" si="18"/>
        <v>70.75734734988458</v>
      </c>
      <c r="H153" s="6">
        <f t="shared" si="19"/>
        <v>3242.7000000000044</v>
      </c>
      <c r="I153" s="18">
        <f t="shared" si="20"/>
        <v>4384.000000000004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9822.6</v>
      </c>
      <c r="E154" s="6">
        <f>D154/D149*100</f>
        <v>1.2118349783366642</v>
      </c>
      <c r="F154" s="6">
        <f t="shared" si="21"/>
        <v>78.7565846970438</v>
      </c>
      <c r="G154" s="6">
        <f t="shared" si="18"/>
        <v>72.5734593304617</v>
      </c>
      <c r="H154" s="6">
        <f t="shared" si="19"/>
        <v>2649.5</v>
      </c>
      <c r="I154" s="18">
        <f t="shared" si="20"/>
        <v>3712.1000000000004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263731.4999999999</v>
      </c>
      <c r="C155" s="67">
        <f>C149-C150-C151-C152-C153-C154</f>
        <v>273516.3</v>
      </c>
      <c r="D155" s="67">
        <f>D149-D150-D151-D152-D153-D154</f>
        <v>237420.7069999998</v>
      </c>
      <c r="E155" s="6">
        <f>D155/D149*100</f>
        <v>29.291095771386416</v>
      </c>
      <c r="F155" s="6">
        <f t="shared" si="21"/>
        <v>90.02364412290527</v>
      </c>
      <c r="G155" s="43">
        <f t="shared" si="18"/>
        <v>86.8031291005325</v>
      </c>
      <c r="H155" s="6">
        <f t="shared" si="19"/>
        <v>26310.793000000092</v>
      </c>
      <c r="I155" s="6">
        <f t="shared" si="20"/>
        <v>36095.5930000002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</f>
        <v>26120.4</v>
      </c>
      <c r="C157" s="73">
        <f>3301.9+496+14356.4+1358.1+6215.8+538</f>
        <v>26266.199999999997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</f>
        <v>11677.899999999994</v>
      </c>
      <c r="E157" s="15"/>
      <c r="F157" s="6">
        <f t="shared" si="21"/>
        <v>44.70796771871791</v>
      </c>
      <c r="G157" s="6">
        <f aca="true" t="shared" si="22" ref="G157:G166">D157/C157*100</f>
        <v>44.459800047208944</v>
      </c>
      <c r="H157" s="6">
        <f>B157-D157</f>
        <v>14442.500000000007</v>
      </c>
      <c r="I157" s="6">
        <f aca="true" t="shared" si="23" ref="I157:I166">C157-D157</f>
        <v>14588.300000000003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132.1+649.5+498.6+2.9+146.5+119.3+11.1+935+701.6+2.9+12.3-0.1+18.6+43.3+39.7+94+282.1+33.2+9+121.6+250.9+78.8+80+13.6+23.8+457.4+36+8.5+326.3+22.2+795.3+172.7+29.4+49.6+1021.9-0.1+17.1+3.9+950.9</f>
        <v>8191.399999999999</v>
      </c>
      <c r="E158" s="6"/>
      <c r="F158" s="6">
        <f t="shared" si="21"/>
        <v>47.29746115515419</v>
      </c>
      <c r="G158" s="6">
        <f t="shared" si="22"/>
        <v>42.80399226629042</v>
      </c>
      <c r="H158" s="6">
        <f aca="true" t="shared" si="24" ref="H158:H165">B158-D158</f>
        <v>9127.500000000004</v>
      </c>
      <c r="I158" s="6">
        <f t="shared" si="23"/>
        <v>10945.600000000002</v>
      </c>
      <c r="K158" s="46"/>
      <c r="L158" s="46"/>
    </row>
    <row r="159" spans="1:12" ht="18.75">
      <c r="A159" s="23" t="s">
        <v>60</v>
      </c>
      <c r="B159" s="88">
        <f>205705.8-538</f>
        <v>205167.8</v>
      </c>
      <c r="C159" s="67">
        <f>213607.5+29882.9-2140-37856.7-150+7307.7-1151.4-538</f>
        <v>208962.00000000003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</f>
        <v>85859.7</v>
      </c>
      <c r="E159" s="6"/>
      <c r="F159" s="6">
        <f t="shared" si="21"/>
        <v>41.84852593828076</v>
      </c>
      <c r="G159" s="6">
        <f t="shared" si="22"/>
        <v>41.088666838946786</v>
      </c>
      <c r="H159" s="6">
        <f t="shared" si="24"/>
        <v>119308.09999999999</v>
      </c>
      <c r="I159" s="6">
        <f t="shared" si="23"/>
        <v>123102.30000000003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1182861.2999999998</v>
      </c>
      <c r="C166" s="90">
        <f>C149+C157+C161+C162+C158+C165+C164+C159+C163+C160</f>
        <v>1262540.6</v>
      </c>
      <c r="D166" s="90">
        <f>D149+D157+D161+D162+D158+D165+D164+D159+D163+D160</f>
        <v>926697.9069999999</v>
      </c>
      <c r="E166" s="25"/>
      <c r="F166" s="3">
        <f>D166/B166*100</f>
        <v>78.34375061556246</v>
      </c>
      <c r="G166" s="3">
        <f t="shared" si="22"/>
        <v>73.39945400567711</v>
      </c>
      <c r="H166" s="3">
        <f>B166-D166</f>
        <v>256163.39299999992</v>
      </c>
      <c r="I166" s="3">
        <f t="shared" si="23"/>
        <v>335842.6930000002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810555.9069999999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810555.9069999999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2015-11-12T06:39:38Z</dcterms:modified>
  <cp:category/>
  <cp:version/>
  <cp:contentType/>
  <cp:contentStatus/>
</cp:coreProperties>
</file>